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BS\Documents\2 Beruf\Produkte\BU\1 Beratung\"/>
    </mc:Choice>
  </mc:AlternateContent>
  <bookViews>
    <workbookView xWindow="120" yWindow="154" windowWidth="11400" windowHeight="6429"/>
  </bookViews>
  <sheets>
    <sheet name="Tabelle1" sheetId="1" r:id="rId1"/>
    <sheet name="Tabelle2" sheetId="2" r:id="rId2"/>
    <sheet name="Tabelle3" sheetId="3" r:id="rId3"/>
  </sheets>
  <definedNames>
    <definedName name="BD">Tabelle1!$N$5</definedName>
    <definedName name="_xlnm.Print_Area" localSheetId="0">Tabelle1!$B$3:$O$57</definedName>
    <definedName name="LD">Tabelle1!$N$6</definedName>
    <definedName name="TR">Tabelle1!$N$7</definedName>
  </definedNames>
  <calcPr calcId="162913"/>
</workbook>
</file>

<file path=xl/calcChain.xml><?xml version="1.0" encoding="utf-8"?>
<calcChain xmlns="http://schemas.openxmlformats.org/spreadsheetml/2006/main">
  <c r="J21" i="1" l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20" i="1"/>
  <c r="J19" i="1"/>
  <c r="J11" i="1" l="1"/>
  <c r="J12" i="1" s="1"/>
  <c r="J13" i="1" s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I28" i="1" l="1"/>
  <c r="K11" i="1"/>
  <c r="J14" i="1"/>
  <c r="J15" i="1" s="1"/>
  <c r="J16" i="1" s="1"/>
  <c r="J17" i="1" s="1"/>
  <c r="J18" i="1" s="1"/>
  <c r="J42" i="1" s="1"/>
  <c r="J43" i="1" s="1"/>
  <c r="J44" i="1" s="1"/>
  <c r="J45" i="1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I27" i="1" l="1"/>
  <c r="K12" i="1"/>
  <c r="N11" i="1"/>
  <c r="F26" i="1"/>
  <c r="K13" i="1" l="1"/>
  <c r="N12" i="1"/>
  <c r="F27" i="1"/>
  <c r="I29" i="1"/>
  <c r="I30" i="1"/>
  <c r="N13" i="1" l="1"/>
  <c r="K14" i="1"/>
  <c r="F28" i="1"/>
  <c r="I31" i="1"/>
  <c r="K15" i="1" l="1"/>
  <c r="N14" i="1"/>
  <c r="F29" i="1"/>
  <c r="I32" i="1"/>
  <c r="I11" i="1"/>
  <c r="K16" i="1" l="1"/>
  <c r="N15" i="1"/>
  <c r="F30" i="1"/>
  <c r="I33" i="1"/>
  <c r="C12" i="1"/>
  <c r="D12" i="1" s="1"/>
  <c r="D11" i="1"/>
  <c r="M11" i="1" s="1"/>
  <c r="O11" i="1" s="1"/>
  <c r="K17" i="1" l="1"/>
  <c r="N16" i="1"/>
  <c r="F31" i="1"/>
  <c r="I34" i="1"/>
  <c r="C13" i="1"/>
  <c r="C14" i="1" s="1"/>
  <c r="I12" i="1"/>
  <c r="M12" i="1" s="1"/>
  <c r="O12" i="1" s="1"/>
  <c r="K18" i="1" l="1"/>
  <c r="N17" i="1"/>
  <c r="F32" i="1"/>
  <c r="I35" i="1"/>
  <c r="D13" i="1"/>
  <c r="C15" i="1"/>
  <c r="D14" i="1"/>
  <c r="I13" i="1"/>
  <c r="M13" i="1" s="1"/>
  <c r="O13" i="1" s="1"/>
  <c r="K19" i="1" l="1"/>
  <c r="N18" i="1"/>
  <c r="F33" i="1"/>
  <c r="I36" i="1"/>
  <c r="I14" i="1"/>
  <c r="M14" i="1" s="1"/>
  <c r="O14" i="1" s="1"/>
  <c r="C16" i="1"/>
  <c r="D15" i="1"/>
  <c r="K20" i="1" l="1"/>
  <c r="N19" i="1"/>
  <c r="F34" i="1"/>
  <c r="I37" i="1"/>
  <c r="C17" i="1"/>
  <c r="D16" i="1"/>
  <c r="I15" i="1"/>
  <c r="M15" i="1" s="1"/>
  <c r="O15" i="1" s="1"/>
  <c r="K21" i="1" l="1"/>
  <c r="N20" i="1"/>
  <c r="F35" i="1"/>
  <c r="H39" i="1"/>
  <c r="I38" i="1"/>
  <c r="I16" i="1"/>
  <c r="M16" i="1" s="1"/>
  <c r="O16" i="1" s="1"/>
  <c r="C18" i="1"/>
  <c r="D17" i="1"/>
  <c r="K22" i="1" l="1"/>
  <c r="N21" i="1"/>
  <c r="F36" i="1"/>
  <c r="I39" i="1"/>
  <c r="H40" i="1"/>
  <c r="C19" i="1"/>
  <c r="D18" i="1"/>
  <c r="I17" i="1"/>
  <c r="M17" i="1" s="1"/>
  <c r="O17" i="1" s="1"/>
  <c r="K23" i="1" l="1"/>
  <c r="N22" i="1"/>
  <c r="F37" i="1"/>
  <c r="I40" i="1"/>
  <c r="H41" i="1"/>
  <c r="I18" i="1"/>
  <c r="M18" i="1" s="1"/>
  <c r="C20" i="1"/>
  <c r="D19" i="1"/>
  <c r="K24" i="1" l="1"/>
  <c r="N23" i="1"/>
  <c r="F38" i="1"/>
  <c r="H42" i="1"/>
  <c r="I41" i="1"/>
  <c r="C21" i="1"/>
  <c r="D20" i="1"/>
  <c r="I19" i="1"/>
  <c r="M19" i="1" s="1"/>
  <c r="K25" i="1" l="1"/>
  <c r="N24" i="1"/>
  <c r="F39" i="1"/>
  <c r="H43" i="1"/>
  <c r="I42" i="1"/>
  <c r="I20" i="1"/>
  <c r="M20" i="1" s="1"/>
  <c r="C22" i="1"/>
  <c r="D21" i="1"/>
  <c r="K26" i="1" l="1"/>
  <c r="N25" i="1"/>
  <c r="F40" i="1"/>
  <c r="I43" i="1"/>
  <c r="H44" i="1"/>
  <c r="H45" i="1" s="1"/>
  <c r="I45" i="1" s="1"/>
  <c r="C23" i="1"/>
  <c r="D22" i="1"/>
  <c r="I21" i="1"/>
  <c r="M21" i="1" s="1"/>
  <c r="K27" i="1" l="1"/>
  <c r="N26" i="1"/>
  <c r="F41" i="1"/>
  <c r="I44" i="1"/>
  <c r="C24" i="1"/>
  <c r="D23" i="1"/>
  <c r="I22" i="1"/>
  <c r="M22" i="1" s="1"/>
  <c r="K28" i="1" l="1"/>
  <c r="N27" i="1"/>
  <c r="F42" i="1"/>
  <c r="C25" i="1"/>
  <c r="D24" i="1"/>
  <c r="I23" i="1"/>
  <c r="M23" i="1" s="1"/>
  <c r="K29" i="1" l="1"/>
  <c r="N28" i="1"/>
  <c r="F43" i="1"/>
  <c r="I24" i="1"/>
  <c r="M24" i="1" s="1"/>
  <c r="C26" i="1"/>
  <c r="D25" i="1"/>
  <c r="K30" i="1" l="1"/>
  <c r="N29" i="1"/>
  <c r="F44" i="1"/>
  <c r="I25" i="1"/>
  <c r="M25" i="1" s="1"/>
  <c r="C27" i="1"/>
  <c r="D26" i="1"/>
  <c r="K31" i="1" l="1"/>
  <c r="N30" i="1"/>
  <c r="F45" i="1"/>
  <c r="I26" i="1"/>
  <c r="M26" i="1" s="1"/>
  <c r="C28" i="1"/>
  <c r="D27" i="1"/>
  <c r="M27" i="1" s="1"/>
  <c r="K32" i="1" l="1"/>
  <c r="N31" i="1"/>
  <c r="C29" i="1"/>
  <c r="D28" i="1"/>
  <c r="M28" i="1" s="1"/>
  <c r="K33" i="1" l="1"/>
  <c r="N32" i="1"/>
  <c r="C30" i="1"/>
  <c r="D29" i="1"/>
  <c r="M29" i="1" s="1"/>
  <c r="K34" i="1" l="1"/>
  <c r="N33" i="1"/>
  <c r="C31" i="1"/>
  <c r="D30" i="1"/>
  <c r="M30" i="1" s="1"/>
  <c r="K35" i="1" l="1"/>
  <c r="N34" i="1"/>
  <c r="C32" i="1"/>
  <c r="D31" i="1"/>
  <c r="M31" i="1" s="1"/>
  <c r="K36" i="1" l="1"/>
  <c r="N35" i="1"/>
  <c r="C33" i="1"/>
  <c r="D32" i="1"/>
  <c r="M32" i="1" s="1"/>
  <c r="K37" i="1" l="1"/>
  <c r="N36" i="1"/>
  <c r="C34" i="1"/>
  <c r="D33" i="1"/>
  <c r="M33" i="1" s="1"/>
  <c r="K38" i="1" l="1"/>
  <c r="N37" i="1"/>
  <c r="C35" i="1"/>
  <c r="D34" i="1"/>
  <c r="M34" i="1" s="1"/>
  <c r="K39" i="1" l="1"/>
  <c r="N38" i="1"/>
  <c r="C36" i="1"/>
  <c r="D35" i="1"/>
  <c r="M35" i="1" s="1"/>
  <c r="K40" i="1" l="1"/>
  <c r="N39" i="1"/>
  <c r="C37" i="1"/>
  <c r="D36" i="1"/>
  <c r="M36" i="1" s="1"/>
  <c r="K41" i="1" l="1"/>
  <c r="N40" i="1"/>
  <c r="C38" i="1"/>
  <c r="D37" i="1"/>
  <c r="M37" i="1" s="1"/>
  <c r="K42" i="1" l="1"/>
  <c r="N41" i="1"/>
  <c r="C39" i="1"/>
  <c r="D38" i="1"/>
  <c r="M38" i="1" s="1"/>
  <c r="K43" i="1" l="1"/>
  <c r="N42" i="1"/>
  <c r="C40" i="1"/>
  <c r="D39" i="1"/>
  <c r="M39" i="1" s="1"/>
  <c r="K44" i="1" l="1"/>
  <c r="N43" i="1"/>
  <c r="C41" i="1"/>
  <c r="D40" i="1"/>
  <c r="M40" i="1" s="1"/>
  <c r="K45" i="1" l="1"/>
  <c r="N45" i="1" s="1"/>
  <c r="N44" i="1"/>
  <c r="C42" i="1"/>
  <c r="D41" i="1"/>
  <c r="M41" i="1" s="1"/>
  <c r="C43" i="1" l="1"/>
  <c r="D42" i="1"/>
  <c r="M42" i="1" s="1"/>
  <c r="C44" i="1" l="1"/>
  <c r="C45" i="1" s="1"/>
  <c r="D45" i="1" s="1"/>
  <c r="M45" i="1" s="1"/>
  <c r="D43" i="1"/>
  <c r="M43" i="1" s="1"/>
  <c r="D44" i="1" l="1"/>
  <c r="M44" i="1" s="1"/>
</calcChain>
</file>

<file path=xl/sharedStrings.xml><?xml version="1.0" encoding="utf-8"?>
<sst xmlns="http://schemas.openxmlformats.org/spreadsheetml/2006/main" count="33" uniqueCount="27">
  <si>
    <t>Leistungsdynamik</t>
  </si>
  <si>
    <t>BU Rente p.m.</t>
  </si>
  <si>
    <t>Jahr</t>
  </si>
  <si>
    <t>BU Rente Jahr</t>
  </si>
  <si>
    <t>Beitrag</t>
  </si>
  <si>
    <t>Summe Beitrag</t>
  </si>
  <si>
    <t>Beitrag p.a.</t>
  </si>
  <si>
    <t>Berufsunfähigkeitsabsicherung - was kostet die spätere Aufstockung per Beitragsdynamik mehr?</t>
  </si>
  <si>
    <t>siehe Anfangs niedrigere BU-Rente mit mehr Dynamik - lohnt sich das?</t>
  </si>
  <si>
    <t>BU Rente</t>
  </si>
  <si>
    <t>Beitrag p.m.</t>
  </si>
  <si>
    <t>Rente p.m.</t>
  </si>
  <si>
    <t>Anfangs weniger BU mit Beitragsdynamik</t>
  </si>
  <si>
    <t>A) "richtige" BU</t>
  </si>
  <si>
    <t>B) reduzierte BU</t>
  </si>
  <si>
    <t>Beitragsdyn.:</t>
  </si>
  <si>
    <t>© Dr. Schlemann unabhängige Finanzberatung e.K. 2016 - ohne Gewähr</t>
  </si>
  <si>
    <t>Vor-/Nachteil red. BU (kumul. p.a.)</t>
  </si>
  <si>
    <t>Eintrittsalter</t>
  </si>
  <si>
    <t>Endalter</t>
  </si>
  <si>
    <t>BU-Teuerung p.a.:</t>
  </si>
  <si>
    <t>Gleich richtig abgesichert = Nettoeinkommen</t>
  </si>
  <si>
    <t>"Break Even" BU Rente</t>
  </si>
  <si>
    <t>Leistungsdyn.</t>
  </si>
  <si>
    <t>BU Verlust bis 67 mit Ldyn.</t>
  </si>
  <si>
    <t>"Break Even" BU Beitrag</t>
  </si>
  <si>
    <t>Mehrbeitrag 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</si>
</sst>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2" borderId="0" xfId="0" applyNumberFormat="1" applyFont="1" applyFill="1"/>
    <xf numFmtId="10" fontId="0" fillId="0" borderId="0" xfId="0" applyNumberFormat="1"/>
    <xf numFmtId="10" fontId="0" fillId="0" borderId="0" xfId="0" applyNumberFormat="1" applyFill="1"/>
    <xf numFmtId="0" fontId="0" fillId="0" borderId="0" xfId="0" applyFill="1"/>
    <xf numFmtId="164" fontId="1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2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164" fontId="0" fillId="0" borderId="9" xfId="0" applyNumberFormat="1" applyFill="1" applyBorder="1"/>
    <xf numFmtId="164" fontId="0" fillId="0" borderId="7" xfId="0" applyNumberFormat="1" applyBorder="1"/>
    <xf numFmtId="10" fontId="1" fillId="2" borderId="0" xfId="0" applyNumberFormat="1" applyFont="1" applyFill="1"/>
    <xf numFmtId="0" fontId="0" fillId="0" borderId="0" xfId="0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164" fontId="1" fillId="0" borderId="18" xfId="0" applyNumberFormat="1" applyFont="1" applyBorder="1" applyAlignment="1">
      <alignment horizontal="center"/>
    </xf>
    <xf numFmtId="164" fontId="1" fillId="0" borderId="18" xfId="0" applyNumberFormat="1" applyFont="1" applyBorder="1"/>
    <xf numFmtId="164" fontId="0" fillId="0" borderId="18" xfId="0" applyNumberFormat="1" applyBorder="1"/>
    <xf numFmtId="164" fontId="0" fillId="0" borderId="18" xfId="0" applyNumberFormat="1" applyFill="1" applyBorder="1"/>
    <xf numFmtId="164" fontId="0" fillId="3" borderId="4" xfId="0" applyNumberFormat="1" applyFill="1" applyBorder="1"/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0" fillId="3" borderId="3" xfId="0" applyNumberFormat="1" applyFill="1" applyBorder="1"/>
    <xf numFmtId="164" fontId="0" fillId="3" borderId="6" xfId="0" applyNumberFormat="1" applyFill="1" applyBorder="1"/>
    <xf numFmtId="164" fontId="5" fillId="4" borderId="0" xfId="0" applyNumberFormat="1" applyFont="1" applyFill="1"/>
    <xf numFmtId="164" fontId="0" fillId="4" borderId="6" xfId="0" applyNumberFormat="1" applyFill="1" applyBorder="1"/>
    <xf numFmtId="164" fontId="0" fillId="3" borderId="5" xfId="0" applyNumberFormat="1" applyFill="1" applyBorder="1"/>
    <xf numFmtId="164" fontId="0" fillId="4" borderId="5" xfId="0" applyNumberFormat="1" applyFill="1" applyBorder="1"/>
    <xf numFmtId="164" fontId="0" fillId="0" borderId="0" xfId="0" applyNumberFormat="1" applyFont="1" applyFill="1" applyBorder="1" applyAlignment="1">
      <alignment horizontal="center"/>
    </xf>
    <xf numFmtId="164" fontId="0" fillId="4" borderId="4" xfId="0" applyNumberFormat="1" applyFill="1" applyBorder="1"/>
    <xf numFmtId="164" fontId="5" fillId="0" borderId="0" xfId="0" applyNumberFormat="1" applyFont="1" applyFill="1"/>
    <xf numFmtId="164" fontId="5" fillId="0" borderId="17" xfId="0" applyNumberFormat="1" applyFont="1" applyFill="1" applyBorder="1"/>
    <xf numFmtId="164" fontId="0" fillId="3" borderId="26" xfId="0" applyNumberFormat="1" applyFill="1" applyBorder="1"/>
    <xf numFmtId="164" fontId="0" fillId="0" borderId="27" xfId="0" applyNumberFormat="1" applyBorder="1"/>
    <xf numFmtId="164" fontId="0" fillId="0" borderId="26" xfId="0" applyNumberFormat="1" applyBorder="1"/>
    <xf numFmtId="164" fontId="0" fillId="4" borderId="26" xfId="0" applyNumberFormat="1" applyFill="1" applyBorder="1"/>
    <xf numFmtId="164" fontId="0" fillId="0" borderId="29" xfId="0" applyNumberFormat="1" applyBorder="1"/>
    <xf numFmtId="164" fontId="3" fillId="0" borderId="0" xfId="1" applyNumberFormat="1" applyAlignment="1"/>
    <xf numFmtId="0" fontId="1" fillId="2" borderId="0" xfId="0" applyNumberFormat="1" applyFont="1" applyFill="1"/>
    <xf numFmtId="164" fontId="4" fillId="3" borderId="25" xfId="0" applyNumberFormat="1" applyFont="1" applyFill="1" applyBorder="1"/>
    <xf numFmtId="164" fontId="5" fillId="0" borderId="30" xfId="0" applyNumberFormat="1" applyFont="1" applyFill="1" applyBorder="1"/>
    <xf numFmtId="164" fontId="2" fillId="0" borderId="0" xfId="0" applyNumberFormat="1" applyFont="1" applyAlignment="1"/>
    <xf numFmtId="0" fontId="0" fillId="0" borderId="32" xfId="0" applyBorder="1"/>
    <xf numFmtId="0" fontId="0" fillId="0" borderId="32" xfId="0" applyFill="1" applyBorder="1"/>
    <xf numFmtId="8" fontId="0" fillId="4" borderId="31" xfId="0" applyNumberFormat="1" applyFill="1" applyBorder="1"/>
    <xf numFmtId="8" fontId="0" fillId="4" borderId="32" xfId="0" applyNumberFormat="1" applyFill="1" applyBorder="1"/>
    <xf numFmtId="164" fontId="0" fillId="3" borderId="8" xfId="0" applyNumberFormat="1" applyFill="1" applyBorder="1"/>
    <xf numFmtId="164" fontId="1" fillId="0" borderId="22" xfId="0" applyNumberFormat="1" applyFont="1" applyBorder="1"/>
    <xf numFmtId="164" fontId="0" fillId="0" borderId="23" xfId="0" applyNumberFormat="1" applyFill="1" applyBorder="1"/>
    <xf numFmtId="164" fontId="0" fillId="0" borderId="8" xfId="0" applyNumberFormat="1" applyBorder="1"/>
    <xf numFmtId="164" fontId="0" fillId="4" borderId="8" xfId="0" applyNumberFormat="1" applyFill="1" applyBorder="1"/>
    <xf numFmtId="164" fontId="1" fillId="0" borderId="9" xfId="0" applyNumberFormat="1" applyFont="1" applyBorder="1"/>
    <xf numFmtId="164" fontId="5" fillId="0" borderId="14" xfId="0" applyNumberFormat="1" applyFont="1" applyFill="1" applyBorder="1"/>
    <xf numFmtId="0" fontId="0" fillId="0" borderId="14" xfId="0" applyFill="1" applyBorder="1"/>
    <xf numFmtId="164" fontId="6" fillId="4" borderId="24" xfId="0" applyNumberFormat="1" applyFont="1" applyFill="1" applyBorder="1"/>
    <xf numFmtId="0" fontId="0" fillId="0" borderId="24" xfId="0" applyBorder="1"/>
    <xf numFmtId="164" fontId="0" fillId="0" borderId="28" xfId="0" applyNumberFormat="1" applyBorder="1"/>
    <xf numFmtId="0" fontId="1" fillId="2" borderId="34" xfId="0" applyFont="1" applyFill="1" applyBorder="1" applyAlignment="1">
      <alignment horizontal="center"/>
    </xf>
    <xf numFmtId="164" fontId="6" fillId="0" borderId="0" xfId="0" applyNumberFormat="1" applyFont="1" applyAlignment="1"/>
    <xf numFmtId="164" fontId="0" fillId="0" borderId="0" xfId="0" applyNumberFormat="1" applyFont="1"/>
    <xf numFmtId="164" fontId="5" fillId="3" borderId="25" xfId="0" applyNumberFormat="1" applyFont="1" applyFill="1" applyBorder="1"/>
    <xf numFmtId="164" fontId="0" fillId="0" borderId="32" xfId="0" applyNumberFormat="1" applyBorder="1"/>
    <xf numFmtId="164" fontId="4" fillId="4" borderId="35" xfId="0" applyNumberFormat="1" applyFont="1" applyFill="1" applyBorder="1"/>
    <xf numFmtId="164" fontId="7" fillId="3" borderId="1" xfId="0" applyNumberFormat="1" applyFont="1" applyFill="1" applyBorder="1"/>
    <xf numFmtId="164" fontId="1" fillId="3" borderId="2" xfId="0" applyNumberFormat="1" applyFont="1" applyFill="1" applyBorder="1"/>
    <xf numFmtId="164" fontId="1" fillId="4" borderId="1" xfId="0" applyNumberFormat="1" applyFont="1" applyFill="1" applyBorder="1"/>
    <xf numFmtId="164" fontId="1" fillId="4" borderId="2" xfId="0" applyNumberFormat="1" applyFont="1" applyFill="1" applyBorder="1"/>
    <xf numFmtId="164" fontId="1" fillId="3" borderId="29" xfId="0" applyNumberFormat="1" applyFont="1" applyFill="1" applyBorder="1"/>
    <xf numFmtId="164" fontId="1" fillId="4" borderId="36" xfId="0" applyNumberFormat="1" applyFont="1" applyFill="1" applyBorder="1"/>
    <xf numFmtId="0" fontId="6" fillId="2" borderId="33" xfId="0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CCCC"/>
      <color rgb="FFCCFFCC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hlemann.com/faq/anfangs-niedrigere-berufsunfaehigkeitsrente-mit-mehr-dynamik-lohnt-sich-d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2" zoomScale="85" zoomScaleNormal="85" workbookViewId="0">
      <pane ySplit="9" topLeftCell="A17" activePane="bottomLeft" state="frozenSplit"/>
      <selection activeCell="A2" sqref="A2"/>
      <selection pane="bottomLeft" activeCell="P16" sqref="P16"/>
    </sheetView>
  </sheetViews>
  <sheetFormatPr baseColWidth="10" defaultRowHeight="14.6" x14ac:dyDescent="0.4"/>
  <cols>
    <col min="1" max="1" width="2.4609375" customWidth="1"/>
    <col min="2" max="2" width="5" customWidth="1"/>
    <col min="3" max="3" width="13.3828125" style="1" customWidth="1"/>
    <col min="4" max="4" width="12.23046875" style="1" customWidth="1"/>
    <col min="5" max="5" width="10.3828125" bestFit="1" customWidth="1"/>
    <col min="6" max="6" width="13.4609375" bestFit="1" customWidth="1"/>
    <col min="7" max="7" width="2.53515625" customWidth="1"/>
    <col min="8" max="8" width="14.4609375" style="1" bestFit="1" customWidth="1"/>
    <col min="9" max="9" width="12.61328125" bestFit="1" customWidth="1"/>
    <col min="10" max="10" width="10.3828125" bestFit="1" customWidth="1"/>
    <col min="11" max="11" width="13.4609375" bestFit="1" customWidth="1"/>
    <col min="12" max="12" width="2.61328125" customWidth="1"/>
    <col min="13" max="13" width="15.921875" style="4" bestFit="1" customWidth="1"/>
    <col min="14" max="14" width="10.07421875" bestFit="1" customWidth="1"/>
    <col min="15" max="15" width="23.15234375" bestFit="1" customWidth="1"/>
    <col min="16" max="16" width="30.3046875" bestFit="1" customWidth="1"/>
  </cols>
  <sheetData>
    <row r="1" spans="1:17" x14ac:dyDescent="0.4">
      <c r="A1" s="2" t="s">
        <v>0</v>
      </c>
    </row>
    <row r="2" spans="1:17" x14ac:dyDescent="0.4">
      <c r="A2" s="2"/>
    </row>
    <row r="3" spans="1:17" ht="18.45" x14ac:dyDescent="0.5">
      <c r="A3" s="2"/>
      <c r="C3" s="69" t="s">
        <v>7</v>
      </c>
      <c r="D3" s="52"/>
      <c r="E3" s="52"/>
      <c r="F3" s="52"/>
      <c r="G3" s="52"/>
      <c r="H3" s="52"/>
      <c r="I3" s="52"/>
      <c r="J3" s="52"/>
      <c r="K3" s="52"/>
      <c r="L3" s="52"/>
      <c r="M3" s="8" t="s">
        <v>18</v>
      </c>
      <c r="N3" s="49">
        <v>32</v>
      </c>
    </row>
    <row r="4" spans="1:17" x14ac:dyDescent="0.4">
      <c r="A4" s="2"/>
      <c r="C4" s="48" t="s">
        <v>8</v>
      </c>
      <c r="D4" s="48"/>
      <c r="E4" s="48"/>
      <c r="F4" s="48"/>
      <c r="G4" s="48"/>
      <c r="H4" s="48"/>
      <c r="I4" s="48"/>
      <c r="J4" s="48"/>
      <c r="K4" s="48"/>
      <c r="L4" s="48"/>
      <c r="M4" s="8" t="s">
        <v>19</v>
      </c>
      <c r="N4" s="49">
        <v>67</v>
      </c>
    </row>
    <row r="5" spans="1:17" x14ac:dyDescent="0.4">
      <c r="B5" s="2"/>
      <c r="M5" s="8" t="s">
        <v>15</v>
      </c>
      <c r="N5" s="20">
        <v>0.05</v>
      </c>
    </row>
    <row r="6" spans="1:17" x14ac:dyDescent="0.4">
      <c r="C6" s="7" t="s">
        <v>13</v>
      </c>
      <c r="D6" s="1" t="s">
        <v>11</v>
      </c>
      <c r="E6" s="3">
        <v>3500</v>
      </c>
      <c r="H6" s="2" t="s">
        <v>14</v>
      </c>
      <c r="I6" s="1" t="s">
        <v>11</v>
      </c>
      <c r="J6" s="3">
        <v>2500</v>
      </c>
      <c r="M6" t="s">
        <v>23</v>
      </c>
      <c r="N6" s="20">
        <v>0.03</v>
      </c>
    </row>
    <row r="7" spans="1:17" x14ac:dyDescent="0.4">
      <c r="C7" s="7"/>
      <c r="D7" s="1" t="s">
        <v>10</v>
      </c>
      <c r="E7" s="3">
        <v>199</v>
      </c>
      <c r="I7" s="1" t="s">
        <v>10</v>
      </c>
      <c r="J7" s="3">
        <v>143</v>
      </c>
      <c r="M7" s="21" t="s">
        <v>20</v>
      </c>
      <c r="N7" s="20">
        <v>2.5000000000000001E-2</v>
      </c>
    </row>
    <row r="8" spans="1:17" ht="15" thickBot="1" x14ac:dyDescent="0.45">
      <c r="M8" s="21"/>
    </row>
    <row r="9" spans="1:17" ht="15" thickBot="1" x14ac:dyDescent="0.45">
      <c r="C9" s="81" t="s">
        <v>21</v>
      </c>
      <c r="D9" s="82"/>
      <c r="E9" s="82"/>
      <c r="F9" s="82"/>
      <c r="G9" s="24"/>
      <c r="H9" s="81" t="s">
        <v>12</v>
      </c>
      <c r="I9" s="82"/>
      <c r="J9" s="82"/>
      <c r="K9" s="83"/>
      <c r="L9" s="24"/>
      <c r="M9" s="81" t="s">
        <v>17</v>
      </c>
      <c r="N9" s="82"/>
      <c r="O9" s="83"/>
    </row>
    <row r="10" spans="1:17" ht="15" thickBot="1" x14ac:dyDescent="0.45">
      <c r="B10" s="2" t="s">
        <v>2</v>
      </c>
      <c r="C10" s="29" t="s">
        <v>1</v>
      </c>
      <c r="D10" s="30" t="s">
        <v>3</v>
      </c>
      <c r="E10" s="30" t="s">
        <v>6</v>
      </c>
      <c r="F10" s="31" t="s">
        <v>5</v>
      </c>
      <c r="G10" s="25"/>
      <c r="H10" s="29" t="s">
        <v>1</v>
      </c>
      <c r="I10" s="30" t="s">
        <v>3</v>
      </c>
      <c r="J10" s="30" t="s">
        <v>6</v>
      </c>
      <c r="K10" s="32" t="s">
        <v>5</v>
      </c>
      <c r="L10" s="25"/>
      <c r="M10" s="29" t="s">
        <v>9</v>
      </c>
      <c r="N10" s="32" t="s">
        <v>4</v>
      </c>
      <c r="O10" s="32" t="s">
        <v>24</v>
      </c>
      <c r="P10" s="39"/>
    </row>
    <row r="11" spans="1:17" x14ac:dyDescent="0.4">
      <c r="B11">
        <v>1</v>
      </c>
      <c r="C11" s="74">
        <v>3500</v>
      </c>
      <c r="D11" s="9">
        <f>C11*12</f>
        <v>42000</v>
      </c>
      <c r="E11" s="77">
        <f>E7*12</f>
        <v>2388</v>
      </c>
      <c r="F11" s="22">
        <f>E11</f>
        <v>2388</v>
      </c>
      <c r="G11" s="26"/>
      <c r="H11" s="76">
        <v>2500</v>
      </c>
      <c r="I11" s="9">
        <f>H11*12</f>
        <v>30000</v>
      </c>
      <c r="J11" s="75">
        <f>J7*12</f>
        <v>1716</v>
      </c>
      <c r="K11" s="22">
        <f>J11</f>
        <v>1716</v>
      </c>
      <c r="L11" s="26"/>
      <c r="M11" s="35">
        <f>I11-D11</f>
        <v>-12000</v>
      </c>
      <c r="N11" s="33">
        <f>K11-F11</f>
        <v>-672</v>
      </c>
      <c r="O11" s="55">
        <f t="shared" ref="O11:O17" si="0">FV(LD,$N$4-$N$3,M11)</f>
        <v>725544.98174860899</v>
      </c>
      <c r="P11" s="1"/>
    </row>
    <row r="12" spans="1:17" x14ac:dyDescent="0.4">
      <c r="B12">
        <v>2</v>
      </c>
      <c r="C12" s="28">
        <f t="shared" ref="C12:C45" si="1">C11</f>
        <v>3500</v>
      </c>
      <c r="D12" s="11">
        <f t="shared" ref="D12:D45" si="2">C12*12</f>
        <v>42000</v>
      </c>
      <c r="E12" s="38">
        <f>E11</f>
        <v>2388</v>
      </c>
      <c r="F12" s="23">
        <f>F11+E12</f>
        <v>4776</v>
      </c>
      <c r="G12" s="26"/>
      <c r="H12" s="40">
        <f t="shared" ref="H12:H18" si="3">H11*(1+BD)</f>
        <v>2625</v>
      </c>
      <c r="I12" s="11">
        <f t="shared" ref="I12:I26" si="4">H12*12</f>
        <v>31500</v>
      </c>
      <c r="J12" s="37">
        <f t="shared" ref="J12:J25" si="5">J11*((1+BD)*(1+TR))</f>
        <v>1846.8449999999998</v>
      </c>
      <c r="K12" s="12">
        <f>K11+J12</f>
        <v>3562.8449999999998</v>
      </c>
      <c r="L12" s="26"/>
      <c r="M12" s="35">
        <f>I12-D12</f>
        <v>-10500</v>
      </c>
      <c r="N12" s="34">
        <f>K12-F12</f>
        <v>-1213.1550000000002</v>
      </c>
      <c r="O12" s="56">
        <f t="shared" si="0"/>
        <v>634851.85903003288</v>
      </c>
      <c r="P12" s="1"/>
    </row>
    <row r="13" spans="1:17" x14ac:dyDescent="0.4">
      <c r="B13">
        <v>3</v>
      </c>
      <c r="C13" s="28">
        <f t="shared" si="1"/>
        <v>3500</v>
      </c>
      <c r="D13" s="11">
        <f t="shared" si="2"/>
        <v>42000</v>
      </c>
      <c r="E13" s="38">
        <f t="shared" ref="E13:E45" si="6">E12</f>
        <v>2388</v>
      </c>
      <c r="F13" s="23">
        <f t="shared" ref="F13:F45" si="7">F12+E13</f>
        <v>7164</v>
      </c>
      <c r="G13" s="26"/>
      <c r="H13" s="40">
        <f t="shared" si="3"/>
        <v>2756.25</v>
      </c>
      <c r="I13" s="11">
        <f t="shared" si="4"/>
        <v>33075</v>
      </c>
      <c r="J13" s="37">
        <f t="shared" si="5"/>
        <v>1987.6669312499996</v>
      </c>
      <c r="K13" s="12">
        <f t="shared" ref="K13:K45" si="8">K12+J13</f>
        <v>5550.5119312499992</v>
      </c>
      <c r="L13" s="26"/>
      <c r="M13" s="35">
        <f t="shared" ref="M13:M45" si="9">I13-D13</f>
        <v>-8925</v>
      </c>
      <c r="N13" s="34">
        <f t="shared" ref="N13:N45" si="10">K13-F13</f>
        <v>-1613.4880687500008</v>
      </c>
      <c r="O13" s="56">
        <f t="shared" si="0"/>
        <v>539624.08017552795</v>
      </c>
      <c r="P13" s="1"/>
    </row>
    <row r="14" spans="1:17" x14ac:dyDescent="0.4">
      <c r="B14">
        <v>4</v>
      </c>
      <c r="C14" s="28">
        <f t="shared" si="1"/>
        <v>3500</v>
      </c>
      <c r="D14" s="11">
        <f t="shared" si="2"/>
        <v>42000</v>
      </c>
      <c r="E14" s="38">
        <f t="shared" si="6"/>
        <v>2388</v>
      </c>
      <c r="F14" s="23">
        <f t="shared" si="7"/>
        <v>9552</v>
      </c>
      <c r="G14" s="26"/>
      <c r="H14" s="40">
        <f t="shared" si="3"/>
        <v>2894.0625</v>
      </c>
      <c r="I14" s="11">
        <f t="shared" si="4"/>
        <v>34728.75</v>
      </c>
      <c r="J14" s="37">
        <f t="shared" si="5"/>
        <v>2139.2265347578118</v>
      </c>
      <c r="K14" s="12">
        <f t="shared" si="8"/>
        <v>7689.7384660078114</v>
      </c>
      <c r="L14" s="26"/>
      <c r="M14" s="35">
        <f t="shared" si="9"/>
        <v>-7271.25</v>
      </c>
      <c r="N14" s="34">
        <f t="shared" si="10"/>
        <v>-1862.2615339921886</v>
      </c>
      <c r="O14" s="56">
        <f t="shared" si="0"/>
        <v>439634.91237829777</v>
      </c>
      <c r="P14" s="1"/>
    </row>
    <row r="15" spans="1:17" ht="15" thickBot="1" x14ac:dyDescent="0.45">
      <c r="B15">
        <v>5</v>
      </c>
      <c r="C15" s="28">
        <f t="shared" si="1"/>
        <v>3500</v>
      </c>
      <c r="D15" s="11">
        <f t="shared" si="2"/>
        <v>42000</v>
      </c>
      <c r="E15" s="38">
        <f t="shared" si="6"/>
        <v>2388</v>
      </c>
      <c r="F15" s="23">
        <f t="shared" si="7"/>
        <v>11940</v>
      </c>
      <c r="G15" s="26"/>
      <c r="H15" s="40">
        <f t="shared" si="3"/>
        <v>3038.765625</v>
      </c>
      <c r="I15" s="11">
        <f t="shared" si="4"/>
        <v>36465.1875</v>
      </c>
      <c r="J15" s="37">
        <f t="shared" si="5"/>
        <v>2302.342558033095</v>
      </c>
      <c r="K15" s="12">
        <f t="shared" si="8"/>
        <v>9992.0810240409064</v>
      </c>
      <c r="L15" s="26"/>
      <c r="M15" s="35">
        <f t="shared" si="9"/>
        <v>-5534.8125</v>
      </c>
      <c r="N15" s="34">
        <f t="shared" si="10"/>
        <v>-1947.9189759590936</v>
      </c>
      <c r="O15" s="56">
        <f t="shared" si="0"/>
        <v>334646.28619120608</v>
      </c>
      <c r="P15" s="1"/>
    </row>
    <row r="16" spans="1:17" ht="15.45" thickTop="1" thickBot="1" x14ac:dyDescent="0.45">
      <c r="B16">
        <v>6</v>
      </c>
      <c r="C16" s="28">
        <f t="shared" si="1"/>
        <v>3500</v>
      </c>
      <c r="D16" s="11">
        <f t="shared" si="2"/>
        <v>42000</v>
      </c>
      <c r="E16" s="37">
        <f t="shared" si="6"/>
        <v>2388</v>
      </c>
      <c r="F16" s="23">
        <f t="shared" si="7"/>
        <v>14328</v>
      </c>
      <c r="G16" s="26"/>
      <c r="H16" s="40">
        <f t="shared" si="3"/>
        <v>3190.7039062500003</v>
      </c>
      <c r="I16" s="23">
        <f t="shared" si="4"/>
        <v>38288.446875000001</v>
      </c>
      <c r="J16" s="73">
        <f t="shared" si="5"/>
        <v>2477.8961780831182</v>
      </c>
      <c r="K16" s="72">
        <f t="shared" si="8"/>
        <v>12469.977202124024</v>
      </c>
      <c r="L16" s="26"/>
      <c r="M16" s="35">
        <f t="shared" si="9"/>
        <v>-3711.5531249999985</v>
      </c>
      <c r="N16" s="34">
        <f t="shared" si="10"/>
        <v>-1858.0227978759758</v>
      </c>
      <c r="O16" s="56">
        <f t="shared" si="0"/>
        <v>224408.22869475972</v>
      </c>
      <c r="P16" s="1"/>
      <c r="Q16" s="1"/>
    </row>
    <row r="17" spans="2:16" ht="15.45" thickTop="1" thickBot="1" x14ac:dyDescent="0.45">
      <c r="B17">
        <v>7</v>
      </c>
      <c r="C17" s="28">
        <f t="shared" si="1"/>
        <v>3500</v>
      </c>
      <c r="D17" s="11">
        <f t="shared" si="2"/>
        <v>42000</v>
      </c>
      <c r="E17" s="37">
        <f t="shared" si="6"/>
        <v>2388</v>
      </c>
      <c r="F17" s="23">
        <f t="shared" si="7"/>
        <v>16716</v>
      </c>
      <c r="G17" s="26"/>
      <c r="H17" s="40">
        <f t="shared" si="3"/>
        <v>3350.2391015625003</v>
      </c>
      <c r="I17" s="11">
        <f t="shared" si="4"/>
        <v>40202.869218750006</v>
      </c>
      <c r="J17" s="38">
        <f t="shared" si="5"/>
        <v>2666.835761661956</v>
      </c>
      <c r="K17" s="12">
        <f t="shared" si="8"/>
        <v>15136.81296378598</v>
      </c>
      <c r="L17" s="26"/>
      <c r="M17" s="35">
        <f t="shared" si="9"/>
        <v>-1797.1307812499945</v>
      </c>
      <c r="N17" s="34">
        <f t="shared" si="10"/>
        <v>-1579.1870362140198</v>
      </c>
      <c r="O17" s="56">
        <f t="shared" si="0"/>
        <v>108658.26832349089</v>
      </c>
      <c r="P17" s="1"/>
    </row>
    <row r="18" spans="2:16" ht="15.45" thickTop="1" thickBot="1" x14ac:dyDescent="0.45">
      <c r="B18" s="66">
        <v>8</v>
      </c>
      <c r="C18" s="71">
        <f t="shared" si="1"/>
        <v>3500</v>
      </c>
      <c r="D18" s="45">
        <f t="shared" si="2"/>
        <v>42000</v>
      </c>
      <c r="E18" s="43">
        <f t="shared" si="6"/>
        <v>2388</v>
      </c>
      <c r="F18" s="44">
        <f t="shared" si="7"/>
        <v>19104</v>
      </c>
      <c r="G18" s="67"/>
      <c r="H18" s="50">
        <f t="shared" si="3"/>
        <v>3517.7510566406254</v>
      </c>
      <c r="I18" s="45">
        <f t="shared" si="4"/>
        <v>42213.012679687505</v>
      </c>
      <c r="J18" s="46">
        <f t="shared" si="5"/>
        <v>2870.18198848868</v>
      </c>
      <c r="K18" s="47">
        <f t="shared" si="8"/>
        <v>18006.994952274661</v>
      </c>
      <c r="L18" s="67"/>
      <c r="M18" s="51">
        <f t="shared" si="9"/>
        <v>213.01267968750471</v>
      </c>
      <c r="N18" s="78">
        <f t="shared" si="10"/>
        <v>-1097.005047725339</v>
      </c>
      <c r="O18" s="68" t="s">
        <v>22</v>
      </c>
      <c r="P18" s="1"/>
    </row>
    <row r="19" spans="2:16" ht="15" thickTop="1" x14ac:dyDescent="0.4">
      <c r="B19">
        <v>9</v>
      </c>
      <c r="C19" s="10">
        <f t="shared" si="1"/>
        <v>3500</v>
      </c>
      <c r="D19" s="11">
        <f t="shared" si="2"/>
        <v>42000</v>
      </c>
      <c r="E19" s="37">
        <f t="shared" si="6"/>
        <v>2388</v>
      </c>
      <c r="F19" s="23">
        <f t="shared" si="7"/>
        <v>21492</v>
      </c>
      <c r="G19" s="26"/>
      <c r="H19" s="10">
        <f>H18</f>
        <v>3517.7510566406254</v>
      </c>
      <c r="I19" s="11">
        <f t="shared" si="4"/>
        <v>42213.012679687505</v>
      </c>
      <c r="J19" s="38">
        <f>J18</f>
        <v>2870.18198848868</v>
      </c>
      <c r="K19" s="12">
        <f t="shared" si="8"/>
        <v>20877.17694076334</v>
      </c>
      <c r="L19" s="26"/>
      <c r="M19" s="41">
        <f t="shared" si="9"/>
        <v>213.01267968750471</v>
      </c>
      <c r="N19" s="34">
        <f t="shared" si="10"/>
        <v>-614.8230592366599</v>
      </c>
      <c r="O19" s="54"/>
      <c r="P19" s="1"/>
    </row>
    <row r="20" spans="2:16" ht="15" thickBot="1" x14ac:dyDescent="0.45">
      <c r="B20">
        <v>10</v>
      </c>
      <c r="C20" s="13">
        <f t="shared" si="1"/>
        <v>3500</v>
      </c>
      <c r="D20" s="11">
        <f t="shared" si="2"/>
        <v>42000</v>
      </c>
      <c r="E20" s="37">
        <f t="shared" si="6"/>
        <v>2388</v>
      </c>
      <c r="F20" s="23">
        <f t="shared" si="7"/>
        <v>23880</v>
      </c>
      <c r="G20" s="26"/>
      <c r="H20" s="10">
        <f>H19</f>
        <v>3517.7510566406254</v>
      </c>
      <c r="I20" s="11">
        <f t="shared" si="4"/>
        <v>42213.012679687505</v>
      </c>
      <c r="J20" s="38">
        <f>J19</f>
        <v>2870.18198848868</v>
      </c>
      <c r="K20" s="12">
        <f t="shared" si="8"/>
        <v>23747.358929252019</v>
      </c>
      <c r="L20" s="26"/>
      <c r="M20" s="41">
        <f t="shared" si="9"/>
        <v>213.01267968750471</v>
      </c>
      <c r="N20" s="34">
        <f t="shared" si="10"/>
        <v>-132.64107074798085</v>
      </c>
      <c r="O20" s="53"/>
      <c r="P20" s="1"/>
    </row>
    <row r="21" spans="2:16" ht="15.45" thickTop="1" thickBot="1" x14ac:dyDescent="0.45">
      <c r="B21">
        <v>11</v>
      </c>
      <c r="C21" s="10">
        <f t="shared" si="1"/>
        <v>3500</v>
      </c>
      <c r="D21" s="11">
        <f t="shared" si="2"/>
        <v>42000</v>
      </c>
      <c r="E21" s="37">
        <f t="shared" si="6"/>
        <v>2388</v>
      </c>
      <c r="F21" s="23">
        <f t="shared" si="7"/>
        <v>26268</v>
      </c>
      <c r="G21" s="26"/>
      <c r="H21" s="10">
        <f t="shared" ref="H21:H38" si="11">H20</f>
        <v>3517.7510566406254</v>
      </c>
      <c r="I21" s="11">
        <f t="shared" si="4"/>
        <v>42213.012679687505</v>
      </c>
      <c r="J21" s="38">
        <f t="shared" ref="J21:J41" si="12">J20</f>
        <v>2870.18198848868</v>
      </c>
      <c r="K21" s="12">
        <f t="shared" si="8"/>
        <v>26617.540917740698</v>
      </c>
      <c r="L21" s="26"/>
      <c r="M21" s="41">
        <f t="shared" si="9"/>
        <v>213.01267968750471</v>
      </c>
      <c r="N21" s="79">
        <f t="shared" si="10"/>
        <v>349.54091774069821</v>
      </c>
      <c r="O21" s="68" t="s">
        <v>25</v>
      </c>
      <c r="P21" s="1"/>
    </row>
    <row r="22" spans="2:16" ht="15" thickTop="1" x14ac:dyDescent="0.4">
      <c r="B22">
        <v>12</v>
      </c>
      <c r="C22" s="13">
        <f t="shared" si="1"/>
        <v>3500</v>
      </c>
      <c r="D22" s="11">
        <f t="shared" si="2"/>
        <v>42000</v>
      </c>
      <c r="E22" s="37">
        <f t="shared" si="6"/>
        <v>2388</v>
      </c>
      <c r="F22" s="23">
        <f t="shared" si="7"/>
        <v>28656</v>
      </c>
      <c r="G22" s="26"/>
      <c r="H22" s="10">
        <f t="shared" si="11"/>
        <v>3517.7510566406254</v>
      </c>
      <c r="I22" s="11">
        <f t="shared" si="4"/>
        <v>42213.012679687505</v>
      </c>
      <c r="J22" s="38">
        <f t="shared" si="12"/>
        <v>2870.18198848868</v>
      </c>
      <c r="K22" s="12">
        <f t="shared" si="8"/>
        <v>29487.722906229377</v>
      </c>
      <c r="L22" s="26"/>
      <c r="M22" s="41">
        <f t="shared" si="9"/>
        <v>213.01267968750471</v>
      </c>
      <c r="N22" s="36">
        <f t="shared" si="10"/>
        <v>831.72290622937726</v>
      </c>
      <c r="O22" s="53"/>
      <c r="P22" s="1"/>
    </row>
    <row r="23" spans="2:16" s="6" customFormat="1" x14ac:dyDescent="0.4">
      <c r="B23" s="6">
        <v>13</v>
      </c>
      <c r="C23" s="10">
        <f t="shared" si="1"/>
        <v>3500</v>
      </c>
      <c r="D23" s="14">
        <f t="shared" si="2"/>
        <v>42000</v>
      </c>
      <c r="E23" s="37">
        <f t="shared" si="6"/>
        <v>2388</v>
      </c>
      <c r="F23" s="23">
        <f t="shared" si="7"/>
        <v>31044</v>
      </c>
      <c r="G23" s="27"/>
      <c r="H23" s="10">
        <f t="shared" si="11"/>
        <v>3517.7510566406254</v>
      </c>
      <c r="I23" s="14">
        <f t="shared" si="4"/>
        <v>42213.012679687505</v>
      </c>
      <c r="J23" s="38">
        <f t="shared" si="12"/>
        <v>2870.18198848868</v>
      </c>
      <c r="K23" s="12">
        <f t="shared" si="8"/>
        <v>32357.904894718056</v>
      </c>
      <c r="L23" s="27"/>
      <c r="M23" s="41">
        <f t="shared" si="9"/>
        <v>213.01267968750471</v>
      </c>
      <c r="N23" s="36">
        <f t="shared" si="10"/>
        <v>1313.9048947180563</v>
      </c>
      <c r="O23" s="54"/>
      <c r="P23" s="1"/>
    </row>
    <row r="24" spans="2:16" x14ac:dyDescent="0.4">
      <c r="B24">
        <v>14</v>
      </c>
      <c r="C24" s="13">
        <f t="shared" si="1"/>
        <v>3500</v>
      </c>
      <c r="D24" s="11">
        <f t="shared" si="2"/>
        <v>42000</v>
      </c>
      <c r="E24" s="37">
        <f t="shared" si="6"/>
        <v>2388</v>
      </c>
      <c r="F24" s="23">
        <f t="shared" si="7"/>
        <v>33432</v>
      </c>
      <c r="G24" s="26"/>
      <c r="H24" s="10">
        <f t="shared" si="11"/>
        <v>3517.7510566406254</v>
      </c>
      <c r="I24" s="11">
        <f t="shared" si="4"/>
        <v>42213.012679687505</v>
      </c>
      <c r="J24" s="38">
        <f t="shared" si="12"/>
        <v>2870.18198848868</v>
      </c>
      <c r="K24" s="12">
        <f t="shared" si="8"/>
        <v>35228.086883206735</v>
      </c>
      <c r="L24" s="26"/>
      <c r="M24" s="41">
        <f t="shared" si="9"/>
        <v>213.01267968750471</v>
      </c>
      <c r="N24" s="36">
        <f t="shared" si="10"/>
        <v>1796.0868832067354</v>
      </c>
      <c r="O24" s="53"/>
      <c r="P24" s="1"/>
    </row>
    <row r="25" spans="2:16" s="6" customFormat="1" x14ac:dyDescent="0.4">
      <c r="B25">
        <v>15</v>
      </c>
      <c r="C25" s="10">
        <f t="shared" si="1"/>
        <v>3500</v>
      </c>
      <c r="D25" s="11">
        <f t="shared" si="2"/>
        <v>42000</v>
      </c>
      <c r="E25" s="37">
        <f t="shared" si="6"/>
        <v>2388</v>
      </c>
      <c r="F25" s="23">
        <f t="shared" si="7"/>
        <v>35820</v>
      </c>
      <c r="G25" s="26"/>
      <c r="H25" s="10">
        <f t="shared" si="11"/>
        <v>3517.7510566406254</v>
      </c>
      <c r="I25" s="11">
        <f t="shared" si="4"/>
        <v>42213.012679687505</v>
      </c>
      <c r="J25" s="38">
        <f t="shared" si="12"/>
        <v>2870.18198848868</v>
      </c>
      <c r="K25" s="12">
        <f t="shared" si="8"/>
        <v>38098.268871695414</v>
      </c>
      <c r="L25" s="26"/>
      <c r="M25" s="41">
        <f t="shared" si="9"/>
        <v>213.01267968750471</v>
      </c>
      <c r="N25" s="36">
        <f t="shared" si="10"/>
        <v>2278.2688716954144</v>
      </c>
      <c r="O25" s="54"/>
    </row>
    <row r="26" spans="2:16" x14ac:dyDescent="0.4">
      <c r="B26">
        <v>16</v>
      </c>
      <c r="C26" s="13">
        <f t="shared" si="1"/>
        <v>3500</v>
      </c>
      <c r="D26" s="11">
        <f t="shared" si="2"/>
        <v>42000</v>
      </c>
      <c r="E26" s="37">
        <f t="shared" si="6"/>
        <v>2388</v>
      </c>
      <c r="F26" s="23">
        <f t="shared" si="7"/>
        <v>38208</v>
      </c>
      <c r="G26" s="26"/>
      <c r="H26" s="10">
        <f t="shared" si="11"/>
        <v>3517.7510566406254</v>
      </c>
      <c r="I26" s="11">
        <f t="shared" si="4"/>
        <v>42213.012679687505</v>
      </c>
      <c r="J26" s="38">
        <f t="shared" si="12"/>
        <v>2870.18198848868</v>
      </c>
      <c r="K26" s="12">
        <f t="shared" si="8"/>
        <v>40968.450860184093</v>
      </c>
      <c r="L26" s="26"/>
      <c r="M26" s="41">
        <f t="shared" si="9"/>
        <v>213.01267968750471</v>
      </c>
      <c r="N26" s="36">
        <f t="shared" si="10"/>
        <v>2760.4508601840935</v>
      </c>
      <c r="O26" s="53"/>
      <c r="P26" s="1"/>
    </row>
    <row r="27" spans="2:16" x14ac:dyDescent="0.4">
      <c r="B27">
        <v>17</v>
      </c>
      <c r="C27" s="10">
        <f t="shared" si="1"/>
        <v>3500</v>
      </c>
      <c r="D27" s="11">
        <f t="shared" si="2"/>
        <v>42000</v>
      </c>
      <c r="E27" s="37">
        <f t="shared" si="6"/>
        <v>2388</v>
      </c>
      <c r="F27" s="23">
        <f t="shared" si="7"/>
        <v>40596</v>
      </c>
      <c r="G27" s="26"/>
      <c r="H27" s="10">
        <f t="shared" si="11"/>
        <v>3517.7510566406254</v>
      </c>
      <c r="I27" s="11">
        <f t="shared" ref="I27:I45" si="13">H27*12</f>
        <v>42213.012679687505</v>
      </c>
      <c r="J27" s="38">
        <f t="shared" si="12"/>
        <v>2870.18198848868</v>
      </c>
      <c r="K27" s="12">
        <f t="shared" si="8"/>
        <v>43838.632848672773</v>
      </c>
      <c r="L27" s="26"/>
      <c r="M27" s="41">
        <f t="shared" si="9"/>
        <v>213.01267968750471</v>
      </c>
      <c r="N27" s="36">
        <f t="shared" si="10"/>
        <v>3242.6328486727725</v>
      </c>
      <c r="O27" s="53"/>
      <c r="P27" s="1"/>
    </row>
    <row r="28" spans="2:16" s="6" customFormat="1" x14ac:dyDescent="0.4">
      <c r="B28" s="6">
        <v>18</v>
      </c>
      <c r="C28" s="13">
        <f t="shared" si="1"/>
        <v>3500</v>
      </c>
      <c r="D28" s="14">
        <f t="shared" si="2"/>
        <v>42000</v>
      </c>
      <c r="E28" s="37">
        <f t="shared" si="6"/>
        <v>2388</v>
      </c>
      <c r="F28" s="23">
        <f t="shared" si="7"/>
        <v>42984</v>
      </c>
      <c r="G28" s="27"/>
      <c r="H28" s="10">
        <f t="shared" si="11"/>
        <v>3517.7510566406254</v>
      </c>
      <c r="I28" s="11">
        <f t="shared" si="13"/>
        <v>42213.012679687505</v>
      </c>
      <c r="J28" s="38">
        <f t="shared" si="12"/>
        <v>2870.18198848868</v>
      </c>
      <c r="K28" s="12">
        <f t="shared" si="8"/>
        <v>46708.814837161452</v>
      </c>
      <c r="L28" s="27"/>
      <c r="M28" s="41">
        <f t="shared" si="9"/>
        <v>213.01267968750471</v>
      </c>
      <c r="N28" s="36">
        <f t="shared" si="10"/>
        <v>3724.8148371614516</v>
      </c>
      <c r="O28" s="54"/>
      <c r="P28" s="1"/>
    </row>
    <row r="29" spans="2:16" x14ac:dyDescent="0.4">
      <c r="B29">
        <v>19</v>
      </c>
      <c r="C29" s="10">
        <f t="shared" si="1"/>
        <v>3500</v>
      </c>
      <c r="D29" s="11">
        <f t="shared" si="2"/>
        <v>42000</v>
      </c>
      <c r="E29" s="37">
        <f t="shared" si="6"/>
        <v>2388</v>
      </c>
      <c r="F29" s="23">
        <f t="shared" si="7"/>
        <v>45372</v>
      </c>
      <c r="G29" s="26"/>
      <c r="H29" s="10">
        <f t="shared" si="11"/>
        <v>3517.7510566406254</v>
      </c>
      <c r="I29" s="11">
        <f t="shared" si="13"/>
        <v>42213.012679687505</v>
      </c>
      <c r="J29" s="38">
        <f t="shared" si="12"/>
        <v>2870.18198848868</v>
      </c>
      <c r="K29" s="12">
        <f t="shared" si="8"/>
        <v>49578.996825650131</v>
      </c>
      <c r="L29" s="26"/>
      <c r="M29" s="41">
        <f t="shared" si="9"/>
        <v>213.01267968750471</v>
      </c>
      <c r="N29" s="36">
        <f t="shared" si="10"/>
        <v>4206.9968256501306</v>
      </c>
      <c r="O29" s="53"/>
      <c r="P29" s="1"/>
    </row>
    <row r="30" spans="2:16" x14ac:dyDescent="0.4">
      <c r="B30">
        <v>20</v>
      </c>
      <c r="C30" s="10">
        <f t="shared" si="1"/>
        <v>3500</v>
      </c>
      <c r="D30" s="11">
        <f t="shared" si="2"/>
        <v>42000</v>
      </c>
      <c r="E30" s="37">
        <f t="shared" si="6"/>
        <v>2388</v>
      </c>
      <c r="F30" s="23">
        <f t="shared" si="7"/>
        <v>47760</v>
      </c>
      <c r="G30" s="26"/>
      <c r="H30" s="10">
        <f t="shared" si="11"/>
        <v>3517.7510566406254</v>
      </c>
      <c r="I30" s="11">
        <f t="shared" si="13"/>
        <v>42213.012679687505</v>
      </c>
      <c r="J30" s="38">
        <f t="shared" si="12"/>
        <v>2870.18198848868</v>
      </c>
      <c r="K30" s="12">
        <f t="shared" si="8"/>
        <v>52449.17881413881</v>
      </c>
      <c r="L30" s="26"/>
      <c r="M30" s="41">
        <f t="shared" si="9"/>
        <v>213.01267968750471</v>
      </c>
      <c r="N30" s="36">
        <f t="shared" si="10"/>
        <v>4689.1788141388097</v>
      </c>
      <c r="O30" s="53"/>
      <c r="P30" s="1"/>
    </row>
    <row r="31" spans="2:16" s="6" customFormat="1" x14ac:dyDescent="0.4">
      <c r="B31" s="6">
        <v>21</v>
      </c>
      <c r="C31" s="13">
        <f t="shared" si="1"/>
        <v>3500</v>
      </c>
      <c r="D31" s="14">
        <f t="shared" si="2"/>
        <v>42000</v>
      </c>
      <c r="E31" s="37">
        <f t="shared" si="6"/>
        <v>2388</v>
      </c>
      <c r="F31" s="23">
        <f t="shared" si="7"/>
        <v>50148</v>
      </c>
      <c r="G31" s="27"/>
      <c r="H31" s="10">
        <f t="shared" si="11"/>
        <v>3517.7510566406254</v>
      </c>
      <c r="I31" s="11">
        <f t="shared" si="13"/>
        <v>42213.012679687505</v>
      </c>
      <c r="J31" s="38">
        <f t="shared" si="12"/>
        <v>2870.18198848868</v>
      </c>
      <c r="K31" s="12">
        <f t="shared" si="8"/>
        <v>55319.360802627489</v>
      </c>
      <c r="L31" s="27"/>
      <c r="M31" s="41">
        <f t="shared" si="9"/>
        <v>213.01267968750471</v>
      </c>
      <c r="N31" s="36">
        <f t="shared" si="10"/>
        <v>5171.3608026274887</v>
      </c>
      <c r="O31" s="54"/>
      <c r="P31" s="1"/>
    </row>
    <row r="32" spans="2:16" x14ac:dyDescent="0.4">
      <c r="B32">
        <v>22</v>
      </c>
      <c r="C32" s="10">
        <f t="shared" si="1"/>
        <v>3500</v>
      </c>
      <c r="D32" s="11">
        <f t="shared" si="2"/>
        <v>42000</v>
      </c>
      <c r="E32" s="37">
        <f t="shared" si="6"/>
        <v>2388</v>
      </c>
      <c r="F32" s="23">
        <f t="shared" si="7"/>
        <v>52536</v>
      </c>
      <c r="G32" s="26"/>
      <c r="H32" s="10">
        <f t="shared" si="11"/>
        <v>3517.7510566406254</v>
      </c>
      <c r="I32" s="11">
        <f t="shared" si="13"/>
        <v>42213.012679687505</v>
      </c>
      <c r="J32" s="38">
        <f t="shared" si="12"/>
        <v>2870.18198848868</v>
      </c>
      <c r="K32" s="12">
        <f t="shared" si="8"/>
        <v>58189.542791116168</v>
      </c>
      <c r="L32" s="26"/>
      <c r="M32" s="41">
        <f t="shared" si="9"/>
        <v>213.01267968750471</v>
      </c>
      <c r="N32" s="36">
        <f t="shared" si="10"/>
        <v>5653.5427911161678</v>
      </c>
      <c r="O32" s="53"/>
      <c r="P32" s="1"/>
    </row>
    <row r="33" spans="2:16" x14ac:dyDescent="0.4">
      <c r="B33">
        <v>23</v>
      </c>
      <c r="C33" s="10">
        <f t="shared" si="1"/>
        <v>3500</v>
      </c>
      <c r="D33" s="11">
        <f t="shared" si="2"/>
        <v>42000</v>
      </c>
      <c r="E33" s="37">
        <f t="shared" si="6"/>
        <v>2388</v>
      </c>
      <c r="F33" s="23">
        <f t="shared" si="7"/>
        <v>54924</v>
      </c>
      <c r="G33" s="26"/>
      <c r="H33" s="10">
        <f t="shared" si="11"/>
        <v>3517.7510566406254</v>
      </c>
      <c r="I33" s="11">
        <f t="shared" si="13"/>
        <v>42213.012679687505</v>
      </c>
      <c r="J33" s="38">
        <f t="shared" si="12"/>
        <v>2870.18198848868</v>
      </c>
      <c r="K33" s="12">
        <f t="shared" si="8"/>
        <v>61059.724779604847</v>
      </c>
      <c r="L33" s="26"/>
      <c r="M33" s="41">
        <f t="shared" si="9"/>
        <v>213.01267968750471</v>
      </c>
      <c r="N33" s="36">
        <f t="shared" si="10"/>
        <v>6135.7247796048468</v>
      </c>
      <c r="O33" s="53"/>
      <c r="P33" s="1"/>
    </row>
    <row r="34" spans="2:16" x14ac:dyDescent="0.4">
      <c r="B34">
        <v>24</v>
      </c>
      <c r="C34" s="10">
        <f t="shared" si="1"/>
        <v>3500</v>
      </c>
      <c r="D34" s="11">
        <f t="shared" si="2"/>
        <v>42000</v>
      </c>
      <c r="E34" s="37">
        <f t="shared" si="6"/>
        <v>2388</v>
      </c>
      <c r="F34" s="23">
        <f t="shared" si="7"/>
        <v>57312</v>
      </c>
      <c r="G34" s="26"/>
      <c r="H34" s="10">
        <f t="shared" si="11"/>
        <v>3517.7510566406254</v>
      </c>
      <c r="I34" s="11">
        <f t="shared" si="13"/>
        <v>42213.012679687505</v>
      </c>
      <c r="J34" s="38">
        <f t="shared" si="12"/>
        <v>2870.18198848868</v>
      </c>
      <c r="K34" s="12">
        <f t="shared" si="8"/>
        <v>63929.906768093526</v>
      </c>
      <c r="L34" s="26"/>
      <c r="M34" s="41">
        <f t="shared" si="9"/>
        <v>213.01267968750471</v>
      </c>
      <c r="N34" s="36">
        <f t="shared" si="10"/>
        <v>6617.9067680935259</v>
      </c>
      <c r="O34" s="53"/>
      <c r="P34" s="1"/>
    </row>
    <row r="35" spans="2:16" x14ac:dyDescent="0.4">
      <c r="B35">
        <v>25</v>
      </c>
      <c r="C35" s="10">
        <f t="shared" si="1"/>
        <v>3500</v>
      </c>
      <c r="D35" s="11">
        <f t="shared" si="2"/>
        <v>42000</v>
      </c>
      <c r="E35" s="37">
        <f t="shared" si="6"/>
        <v>2388</v>
      </c>
      <c r="F35" s="23">
        <f t="shared" si="7"/>
        <v>59700</v>
      </c>
      <c r="G35" s="26"/>
      <c r="H35" s="10">
        <f t="shared" si="11"/>
        <v>3517.7510566406254</v>
      </c>
      <c r="I35" s="11">
        <f t="shared" si="13"/>
        <v>42213.012679687505</v>
      </c>
      <c r="J35" s="38">
        <f t="shared" si="12"/>
        <v>2870.18198848868</v>
      </c>
      <c r="K35" s="12">
        <f t="shared" si="8"/>
        <v>66800.088756582205</v>
      </c>
      <c r="L35" s="26"/>
      <c r="M35" s="41">
        <f t="shared" si="9"/>
        <v>213.01267968750471</v>
      </c>
      <c r="N35" s="36">
        <f t="shared" si="10"/>
        <v>7100.088756582205</v>
      </c>
      <c r="O35" s="53"/>
      <c r="P35" s="1"/>
    </row>
    <row r="36" spans="2:16" s="6" customFormat="1" x14ac:dyDescent="0.4">
      <c r="B36" s="6">
        <v>26</v>
      </c>
      <c r="C36" s="13">
        <f t="shared" si="1"/>
        <v>3500</v>
      </c>
      <c r="D36" s="14">
        <f t="shared" si="2"/>
        <v>42000</v>
      </c>
      <c r="E36" s="37">
        <f t="shared" si="6"/>
        <v>2388</v>
      </c>
      <c r="F36" s="23">
        <f t="shared" si="7"/>
        <v>62088</v>
      </c>
      <c r="G36" s="27"/>
      <c r="H36" s="10">
        <f t="shared" si="11"/>
        <v>3517.7510566406254</v>
      </c>
      <c r="I36" s="11">
        <f t="shared" si="13"/>
        <v>42213.012679687505</v>
      </c>
      <c r="J36" s="38">
        <f t="shared" si="12"/>
        <v>2870.18198848868</v>
      </c>
      <c r="K36" s="12">
        <f t="shared" si="8"/>
        <v>69670.270745070884</v>
      </c>
      <c r="L36" s="27"/>
      <c r="M36" s="41">
        <f t="shared" si="9"/>
        <v>213.01267968750471</v>
      </c>
      <c r="N36" s="36">
        <f t="shared" si="10"/>
        <v>7582.270745070884</v>
      </c>
      <c r="O36" s="54"/>
      <c r="P36" s="1"/>
    </row>
    <row r="37" spans="2:16" x14ac:dyDescent="0.4">
      <c r="B37" s="6">
        <v>27</v>
      </c>
      <c r="C37" s="13">
        <f t="shared" si="1"/>
        <v>3500</v>
      </c>
      <c r="D37" s="14">
        <f t="shared" si="2"/>
        <v>42000</v>
      </c>
      <c r="E37" s="37">
        <f t="shared" si="6"/>
        <v>2388</v>
      </c>
      <c r="F37" s="23">
        <f t="shared" si="7"/>
        <v>64476</v>
      </c>
      <c r="G37" s="27"/>
      <c r="H37" s="10">
        <f t="shared" si="11"/>
        <v>3517.7510566406254</v>
      </c>
      <c r="I37" s="11">
        <f t="shared" si="13"/>
        <v>42213.012679687505</v>
      </c>
      <c r="J37" s="38">
        <f t="shared" si="12"/>
        <v>2870.18198848868</v>
      </c>
      <c r="K37" s="12">
        <f t="shared" si="8"/>
        <v>72540.452733559563</v>
      </c>
      <c r="L37" s="27"/>
      <c r="M37" s="41">
        <f t="shared" si="9"/>
        <v>213.01267968750471</v>
      </c>
      <c r="N37" s="36">
        <f t="shared" si="10"/>
        <v>8064.4527335595631</v>
      </c>
      <c r="O37" s="53"/>
      <c r="P37" s="1"/>
    </row>
    <row r="38" spans="2:16" x14ac:dyDescent="0.4">
      <c r="B38">
        <v>28</v>
      </c>
      <c r="C38" s="10">
        <f t="shared" si="1"/>
        <v>3500</v>
      </c>
      <c r="D38" s="11">
        <f t="shared" si="2"/>
        <v>42000</v>
      </c>
      <c r="E38" s="37">
        <f t="shared" si="6"/>
        <v>2388</v>
      </c>
      <c r="F38" s="23">
        <f t="shared" si="7"/>
        <v>66864</v>
      </c>
      <c r="G38" s="26"/>
      <c r="H38" s="10">
        <f t="shared" si="11"/>
        <v>3517.7510566406254</v>
      </c>
      <c r="I38" s="11">
        <f t="shared" si="13"/>
        <v>42213.012679687505</v>
      </c>
      <c r="J38" s="38">
        <f t="shared" si="12"/>
        <v>2870.18198848868</v>
      </c>
      <c r="K38" s="12">
        <f t="shared" si="8"/>
        <v>75410.634722048242</v>
      </c>
      <c r="L38" s="26"/>
      <c r="M38" s="41">
        <f t="shared" si="9"/>
        <v>213.01267968750471</v>
      </c>
      <c r="N38" s="36">
        <f t="shared" si="10"/>
        <v>8546.6347220482421</v>
      </c>
      <c r="O38" s="53"/>
      <c r="P38" s="1"/>
    </row>
    <row r="39" spans="2:16" x14ac:dyDescent="0.4">
      <c r="B39">
        <v>29</v>
      </c>
      <c r="C39" s="10">
        <f t="shared" si="1"/>
        <v>3500</v>
      </c>
      <c r="D39" s="11">
        <f t="shared" si="2"/>
        <v>42000</v>
      </c>
      <c r="E39" s="37">
        <f t="shared" si="6"/>
        <v>2388</v>
      </c>
      <c r="F39" s="23">
        <f t="shared" si="7"/>
        <v>69252</v>
      </c>
      <c r="G39" s="26"/>
      <c r="H39" s="10">
        <f t="shared" ref="H39:H45" si="14">H38</f>
        <v>3517.7510566406254</v>
      </c>
      <c r="I39" s="11">
        <f t="shared" si="13"/>
        <v>42213.012679687505</v>
      </c>
      <c r="J39" s="38">
        <f t="shared" si="12"/>
        <v>2870.18198848868</v>
      </c>
      <c r="K39" s="12">
        <f t="shared" si="8"/>
        <v>78280.816710536921</v>
      </c>
      <c r="L39" s="26"/>
      <c r="M39" s="41">
        <f t="shared" si="9"/>
        <v>213.01267968750471</v>
      </c>
      <c r="N39" s="36">
        <f t="shared" si="10"/>
        <v>9028.8167105369212</v>
      </c>
      <c r="O39" s="53"/>
      <c r="P39" s="1"/>
    </row>
    <row r="40" spans="2:16" s="6" customFormat="1" x14ac:dyDescent="0.4">
      <c r="B40" s="6">
        <v>30</v>
      </c>
      <c r="C40" s="13">
        <f t="shared" si="1"/>
        <v>3500</v>
      </c>
      <c r="D40" s="14">
        <f t="shared" si="2"/>
        <v>42000</v>
      </c>
      <c r="E40" s="37">
        <f t="shared" si="6"/>
        <v>2388</v>
      </c>
      <c r="F40" s="23">
        <f t="shared" si="7"/>
        <v>71640</v>
      </c>
      <c r="G40" s="27"/>
      <c r="H40" s="10">
        <f t="shared" si="14"/>
        <v>3517.7510566406254</v>
      </c>
      <c r="I40" s="11">
        <f t="shared" si="13"/>
        <v>42213.012679687505</v>
      </c>
      <c r="J40" s="38">
        <f t="shared" si="12"/>
        <v>2870.18198848868</v>
      </c>
      <c r="K40" s="12">
        <f t="shared" si="8"/>
        <v>81150.9986990256</v>
      </c>
      <c r="L40" s="27"/>
      <c r="M40" s="41">
        <f t="shared" si="9"/>
        <v>213.01267968750471</v>
      </c>
      <c r="N40" s="36">
        <f t="shared" si="10"/>
        <v>9510.9986990256002</v>
      </c>
      <c r="O40" s="54"/>
      <c r="P40" s="1"/>
    </row>
    <row r="41" spans="2:16" s="6" customFormat="1" x14ac:dyDescent="0.4">
      <c r="B41" s="6">
        <v>31</v>
      </c>
      <c r="C41" s="13">
        <f t="shared" si="1"/>
        <v>3500</v>
      </c>
      <c r="D41" s="14">
        <f t="shared" si="2"/>
        <v>42000</v>
      </c>
      <c r="E41" s="37">
        <f t="shared" si="6"/>
        <v>2388</v>
      </c>
      <c r="F41" s="23">
        <f t="shared" si="7"/>
        <v>74028</v>
      </c>
      <c r="G41" s="27"/>
      <c r="H41" s="10">
        <f t="shared" si="14"/>
        <v>3517.7510566406254</v>
      </c>
      <c r="I41" s="11">
        <f t="shared" si="13"/>
        <v>42213.012679687505</v>
      </c>
      <c r="J41" s="38">
        <f t="shared" si="12"/>
        <v>2870.18198848868</v>
      </c>
      <c r="K41" s="12">
        <f t="shared" si="8"/>
        <v>84021.180687514279</v>
      </c>
      <c r="L41" s="27"/>
      <c r="M41" s="41">
        <f t="shared" si="9"/>
        <v>213.01267968750471</v>
      </c>
      <c r="N41" s="36">
        <f t="shared" si="10"/>
        <v>9993.1806875142793</v>
      </c>
      <c r="O41" s="54"/>
      <c r="P41" s="1"/>
    </row>
    <row r="42" spans="2:16" s="6" customFormat="1" x14ac:dyDescent="0.4">
      <c r="B42" s="6">
        <v>32</v>
      </c>
      <c r="C42" s="13">
        <f t="shared" si="1"/>
        <v>3500</v>
      </c>
      <c r="D42" s="14">
        <f t="shared" si="2"/>
        <v>42000</v>
      </c>
      <c r="E42" s="37">
        <f t="shared" si="6"/>
        <v>2388</v>
      </c>
      <c r="F42" s="23">
        <f t="shared" si="7"/>
        <v>76416</v>
      </c>
      <c r="G42" s="27"/>
      <c r="H42" s="10">
        <f t="shared" si="14"/>
        <v>3517.7510566406254</v>
      </c>
      <c r="I42" s="11">
        <f t="shared" si="13"/>
        <v>42213.012679687505</v>
      </c>
      <c r="J42" s="38">
        <f t="shared" ref="J27:J45" si="15">J41</f>
        <v>2870.18198848868</v>
      </c>
      <c r="K42" s="12">
        <f t="shared" si="8"/>
        <v>86891.362676002958</v>
      </c>
      <c r="L42" s="27"/>
      <c r="M42" s="41">
        <f t="shared" si="9"/>
        <v>213.01267968750471</v>
      </c>
      <c r="N42" s="36">
        <f t="shared" si="10"/>
        <v>10475.362676002958</v>
      </c>
      <c r="O42" s="54"/>
      <c r="P42" s="1"/>
    </row>
    <row r="43" spans="2:16" x14ac:dyDescent="0.4">
      <c r="B43">
        <v>33</v>
      </c>
      <c r="C43" s="10">
        <f t="shared" si="1"/>
        <v>3500</v>
      </c>
      <c r="D43" s="11">
        <f t="shared" si="2"/>
        <v>42000</v>
      </c>
      <c r="E43" s="37">
        <f t="shared" si="6"/>
        <v>2388</v>
      </c>
      <c r="F43" s="23">
        <f t="shared" si="7"/>
        <v>78804</v>
      </c>
      <c r="G43" s="26"/>
      <c r="H43" s="10">
        <f t="shared" si="14"/>
        <v>3517.7510566406254</v>
      </c>
      <c r="I43" s="11">
        <f t="shared" si="13"/>
        <v>42213.012679687505</v>
      </c>
      <c r="J43" s="38">
        <f t="shared" si="15"/>
        <v>2870.18198848868</v>
      </c>
      <c r="K43" s="12">
        <f t="shared" si="8"/>
        <v>89761.544664491637</v>
      </c>
      <c r="L43" s="26"/>
      <c r="M43" s="41">
        <f t="shared" si="9"/>
        <v>213.01267968750471</v>
      </c>
      <c r="N43" s="36">
        <f t="shared" si="10"/>
        <v>10957.544664491637</v>
      </c>
      <c r="O43" s="53"/>
      <c r="P43" s="1"/>
    </row>
    <row r="44" spans="2:16" s="6" customFormat="1" ht="15" thickBot="1" x14ac:dyDescent="0.45">
      <c r="B44" s="6">
        <v>34</v>
      </c>
      <c r="C44" s="13">
        <f t="shared" si="1"/>
        <v>3500</v>
      </c>
      <c r="D44" s="14">
        <f t="shared" si="2"/>
        <v>42000</v>
      </c>
      <c r="E44" s="37">
        <f t="shared" si="6"/>
        <v>2388</v>
      </c>
      <c r="F44" s="23">
        <f t="shared" si="7"/>
        <v>81192</v>
      </c>
      <c r="G44" s="27"/>
      <c r="H44" s="10">
        <f t="shared" si="14"/>
        <v>3517.7510566406254</v>
      </c>
      <c r="I44" s="11">
        <f t="shared" si="13"/>
        <v>42213.012679687505</v>
      </c>
      <c r="J44" s="38">
        <f t="shared" si="15"/>
        <v>2870.18198848868</v>
      </c>
      <c r="K44" s="12">
        <f t="shared" si="8"/>
        <v>92631.726652980316</v>
      </c>
      <c r="L44" s="27"/>
      <c r="M44" s="41">
        <f t="shared" si="9"/>
        <v>213.01267968750471</v>
      </c>
      <c r="N44" s="36">
        <f t="shared" si="10"/>
        <v>11439.726652980316</v>
      </c>
      <c r="O44" s="54"/>
      <c r="P44" s="1"/>
    </row>
    <row r="45" spans="2:16" s="6" customFormat="1" ht="19.3" thickTop="1" thickBot="1" x14ac:dyDescent="0.55000000000000004">
      <c r="B45" s="64">
        <v>35</v>
      </c>
      <c r="C45" s="16">
        <f t="shared" si="1"/>
        <v>3500</v>
      </c>
      <c r="D45" s="17">
        <f t="shared" si="2"/>
        <v>42000</v>
      </c>
      <c r="E45" s="57">
        <f t="shared" si="6"/>
        <v>2388</v>
      </c>
      <c r="F45" s="58">
        <f t="shared" si="7"/>
        <v>83580</v>
      </c>
      <c r="G45" s="59"/>
      <c r="H45" s="19">
        <f t="shared" si="14"/>
        <v>3517.7510566406254</v>
      </c>
      <c r="I45" s="60">
        <f t="shared" si="13"/>
        <v>42213.012679687505</v>
      </c>
      <c r="J45" s="61">
        <f t="shared" si="15"/>
        <v>2870.18198848868</v>
      </c>
      <c r="K45" s="62">
        <f t="shared" si="8"/>
        <v>95501.908641468995</v>
      </c>
      <c r="L45" s="59"/>
      <c r="M45" s="63">
        <f t="shared" si="9"/>
        <v>213.01267968750471</v>
      </c>
      <c r="N45" s="65">
        <f t="shared" si="10"/>
        <v>11921.908641468995</v>
      </c>
      <c r="O45" s="80" t="s">
        <v>26</v>
      </c>
    </row>
    <row r="46" spans="2:16" ht="15" hidden="1" thickTop="1" x14ac:dyDescent="0.4">
      <c r="B46">
        <v>36</v>
      </c>
      <c r="C46" s="10"/>
      <c r="D46" s="11"/>
      <c r="E46" s="11"/>
      <c r="F46" s="23"/>
      <c r="G46" s="26"/>
      <c r="H46" s="10"/>
      <c r="I46" s="11"/>
      <c r="J46" s="11"/>
      <c r="K46" s="12"/>
      <c r="L46" s="26"/>
      <c r="M46" s="41"/>
      <c r="N46" s="15"/>
      <c r="P46" s="1"/>
    </row>
    <row r="47" spans="2:16" s="6" customFormat="1" ht="15" hidden="1" thickTop="1" x14ac:dyDescent="0.4">
      <c r="B47" s="6">
        <v>37</v>
      </c>
      <c r="C47" s="13"/>
      <c r="D47" s="14"/>
      <c r="E47" s="11"/>
      <c r="F47" s="23"/>
      <c r="G47" s="27"/>
      <c r="H47" s="10"/>
      <c r="I47" s="11"/>
      <c r="J47" s="11"/>
      <c r="K47" s="12"/>
      <c r="L47" s="27"/>
      <c r="M47" s="41"/>
      <c r="N47" s="15"/>
      <c r="P47" s="1"/>
    </row>
    <row r="48" spans="2:16" s="6" customFormat="1" ht="15" hidden="1" thickTop="1" x14ac:dyDescent="0.4">
      <c r="B48" s="6">
        <v>38</v>
      </c>
      <c r="C48" s="13"/>
      <c r="D48" s="14"/>
      <c r="E48" s="11"/>
      <c r="F48" s="23"/>
      <c r="G48" s="27"/>
      <c r="H48" s="10"/>
      <c r="I48" s="11"/>
      <c r="J48" s="11"/>
      <c r="K48" s="12"/>
      <c r="L48" s="27"/>
      <c r="M48" s="41"/>
      <c r="N48" s="15"/>
      <c r="P48" s="1"/>
    </row>
    <row r="49" spans="2:16" s="6" customFormat="1" ht="15" hidden="1" thickTop="1" x14ac:dyDescent="0.4">
      <c r="B49" s="6">
        <v>39</v>
      </c>
      <c r="C49" s="13"/>
      <c r="D49" s="14"/>
      <c r="E49" s="11"/>
      <c r="F49" s="23"/>
      <c r="G49" s="27"/>
      <c r="H49" s="10"/>
      <c r="I49" s="11"/>
      <c r="J49" s="11"/>
      <c r="K49" s="12"/>
      <c r="L49" s="27"/>
      <c r="M49" s="41"/>
      <c r="N49" s="15"/>
      <c r="P49" s="1"/>
    </row>
    <row r="50" spans="2:16" s="6" customFormat="1" ht="15" hidden="1" thickTop="1" x14ac:dyDescent="0.4">
      <c r="B50" s="6">
        <v>40</v>
      </c>
      <c r="C50" s="13"/>
      <c r="D50" s="14"/>
      <c r="E50" s="11"/>
      <c r="F50" s="23"/>
      <c r="G50" s="27"/>
      <c r="H50" s="10"/>
      <c r="I50" s="11"/>
      <c r="J50" s="11"/>
      <c r="K50" s="12"/>
      <c r="L50" s="27"/>
      <c r="M50" s="41"/>
      <c r="N50" s="15"/>
      <c r="P50" s="1"/>
    </row>
    <row r="51" spans="2:16" ht="15" hidden="1" thickTop="1" x14ac:dyDescent="0.4">
      <c r="B51">
        <v>41</v>
      </c>
      <c r="C51" s="13"/>
      <c r="D51" s="14"/>
      <c r="E51" s="11"/>
      <c r="F51" s="23"/>
      <c r="G51" s="27"/>
      <c r="H51" s="10"/>
      <c r="I51" s="11"/>
      <c r="J51" s="11"/>
      <c r="K51" s="12"/>
      <c r="L51" s="27"/>
      <c r="M51" s="41"/>
      <c r="N51" s="15"/>
      <c r="P51" s="1"/>
    </row>
    <row r="52" spans="2:16" ht="15" hidden="1" thickTop="1" x14ac:dyDescent="0.4">
      <c r="B52">
        <v>42</v>
      </c>
      <c r="C52" s="13"/>
      <c r="D52" s="14"/>
      <c r="E52" s="11"/>
      <c r="F52" s="23"/>
      <c r="G52" s="27"/>
      <c r="H52" s="10"/>
      <c r="I52" s="11"/>
      <c r="J52" s="11"/>
      <c r="K52" s="12"/>
      <c r="L52" s="27"/>
      <c r="M52" s="41"/>
      <c r="N52" s="15"/>
      <c r="P52" s="1"/>
    </row>
    <row r="53" spans="2:16" ht="15" hidden="1" thickTop="1" x14ac:dyDescent="0.4">
      <c r="B53">
        <v>43</v>
      </c>
      <c r="C53" s="13"/>
      <c r="D53" s="14"/>
      <c r="E53" s="11"/>
      <c r="F53" s="23"/>
      <c r="G53" s="27"/>
      <c r="H53" s="10"/>
      <c r="I53" s="11"/>
      <c r="J53" s="11"/>
      <c r="K53" s="12"/>
      <c r="L53" s="27"/>
      <c r="M53" s="41"/>
      <c r="N53" s="15"/>
      <c r="P53" s="1"/>
    </row>
    <row r="54" spans="2:16" ht="15" hidden="1" thickTop="1" x14ac:dyDescent="0.4">
      <c r="B54">
        <v>44</v>
      </c>
      <c r="C54" s="13"/>
      <c r="D54" s="14"/>
      <c r="E54" s="11"/>
      <c r="F54" s="23"/>
      <c r="G54" s="27"/>
      <c r="H54" s="10"/>
      <c r="I54" s="11"/>
      <c r="J54" s="11"/>
      <c r="K54" s="12"/>
      <c r="L54" s="27"/>
      <c r="M54" s="41"/>
      <c r="N54" s="15"/>
      <c r="P54" s="1"/>
    </row>
    <row r="55" spans="2:16" ht="15.45" hidden="1" thickTop="1" thickBot="1" x14ac:dyDescent="0.45">
      <c r="B55">
        <v>45</v>
      </c>
      <c r="C55" s="16"/>
      <c r="D55" s="17"/>
      <c r="E55" s="17"/>
      <c r="F55" s="17"/>
      <c r="G55" s="27"/>
      <c r="H55" s="16"/>
      <c r="I55" s="17"/>
      <c r="J55" s="17"/>
      <c r="K55" s="17"/>
      <c r="L55" s="27"/>
      <c r="M55" s="42"/>
      <c r="N55" s="18"/>
      <c r="P55" s="1"/>
    </row>
    <row r="56" spans="2:16" x14ac:dyDescent="0.4">
      <c r="P56" s="1"/>
    </row>
    <row r="57" spans="2:16" x14ac:dyDescent="0.4">
      <c r="C57" s="70" t="s">
        <v>16</v>
      </c>
      <c r="D57" s="2"/>
      <c r="E57" s="7"/>
      <c r="F57" s="7"/>
      <c r="G57" s="7"/>
      <c r="H57" s="7"/>
      <c r="J57" s="7"/>
      <c r="K57" s="7"/>
      <c r="L57" s="7"/>
      <c r="M57" s="5"/>
    </row>
  </sheetData>
  <mergeCells count="3">
    <mergeCell ref="C9:F9"/>
    <mergeCell ref="H9:K9"/>
    <mergeCell ref="M9:O9"/>
  </mergeCells>
  <hyperlinks>
    <hyperlink ref="C4" r:id="rId1"/>
  </hyperlinks>
  <printOptions horizontalCentered="1" verticalCentered="1"/>
  <pageMargins left="0.19685039370078741" right="0.19685039370078741" top="0.39370078740157483" bottom="0.39370078740157483" header="0" footer="0"/>
  <pageSetup paperSize="256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Tabelle1</vt:lpstr>
      <vt:lpstr>Tabelle2</vt:lpstr>
      <vt:lpstr>Tabelle3</vt:lpstr>
      <vt:lpstr>BD</vt:lpstr>
      <vt:lpstr>Tabelle1!Druckbereich</vt:lpstr>
      <vt:lpstr>LD</vt:lpstr>
      <vt:lpstr>TR</vt:lpstr>
    </vt:vector>
  </TitlesOfParts>
  <Company>Dr. Schlemann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Berndt Schlemann</dc:creator>
  <cp:lastModifiedBy>Dr. BS</cp:lastModifiedBy>
  <cp:lastPrinted>2016-01-06T00:46:06Z</cp:lastPrinted>
  <dcterms:created xsi:type="dcterms:W3CDTF">2010-12-16T09:50:41Z</dcterms:created>
  <dcterms:modified xsi:type="dcterms:W3CDTF">2016-01-06T06:59:57Z</dcterms:modified>
</cp:coreProperties>
</file>